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4-15 returns\SCS &amp; NED Expenses\Q3 workings\confirmed\"/>
    </mc:Choice>
  </mc:AlternateContent>
  <bookViews>
    <workbookView xWindow="0" yWindow="0" windowWidth="28800" windowHeight="13035"/>
  </bookViews>
  <sheets>
    <sheet name="Sheet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27" i="1" s="1"/>
  <c r="I10" i="1"/>
  <c r="J10" i="1"/>
  <c r="J11" i="1"/>
  <c r="J12" i="1"/>
  <c r="G13" i="1"/>
  <c r="H13" i="1"/>
  <c r="I13" i="1"/>
  <c r="J13" i="1"/>
  <c r="G14" i="1"/>
  <c r="J14" i="1"/>
  <c r="J15" i="1"/>
  <c r="J16" i="1"/>
  <c r="F17" i="1"/>
  <c r="G17" i="1"/>
  <c r="J17" i="1" s="1"/>
  <c r="H17" i="1"/>
  <c r="I17" i="1"/>
  <c r="E18" i="1"/>
  <c r="G18" i="1"/>
  <c r="J18" i="1" s="1"/>
  <c r="H18" i="1"/>
  <c r="I18" i="1"/>
  <c r="B37" i="1"/>
  <c r="J37" i="1"/>
  <c r="B38" i="1"/>
  <c r="J38" i="1"/>
  <c r="J55" i="1" s="1"/>
  <c r="B39" i="1"/>
  <c r="J39" i="1"/>
  <c r="B40" i="1"/>
  <c r="J40" i="1"/>
  <c r="B41" i="1"/>
  <c r="G41" i="1"/>
  <c r="J41" i="1"/>
  <c r="B42" i="1"/>
  <c r="J42" i="1"/>
  <c r="G43" i="1"/>
  <c r="J43" i="1"/>
  <c r="B44" i="1"/>
  <c r="J44" i="1"/>
  <c r="B45" i="1"/>
  <c r="J45" i="1"/>
  <c r="B46" i="1"/>
  <c r="J46" i="1"/>
  <c r="B60" i="1"/>
  <c r="J60" i="1"/>
  <c r="B61" i="1"/>
  <c r="G61" i="1"/>
  <c r="J61" i="1"/>
  <c r="B62" i="1"/>
  <c r="J62" i="1"/>
  <c r="E63" i="1"/>
  <c r="G63" i="1"/>
  <c r="H63" i="1"/>
  <c r="J63" i="1"/>
  <c r="B64" i="1"/>
  <c r="J64" i="1"/>
  <c r="B65" i="1"/>
  <c r="G65" i="1"/>
  <c r="J65" i="1" s="1"/>
  <c r="G66" i="1"/>
  <c r="H66" i="1"/>
  <c r="J66" i="1"/>
  <c r="B67" i="1"/>
  <c r="J67" i="1"/>
  <c r="G68" i="1"/>
  <c r="J68" i="1" s="1"/>
  <c r="H68" i="1"/>
  <c r="J77" i="1" l="1"/>
</calcChain>
</file>

<file path=xl/comments1.xml><?xml version="1.0" encoding="utf-8"?>
<comments xmlns="http://schemas.openxmlformats.org/spreadsheetml/2006/main">
  <authors>
    <author>Author</author>
  </authors>
  <commentList>
    <comment ref="I6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Conference registration fee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amount is due to be refunded by 2 separate organisers but not recd as yet.</t>
        </r>
      </text>
    </comment>
  </commentList>
</comments>
</file>

<file path=xl/sharedStrings.xml><?xml version="1.0" encoding="utf-8"?>
<sst xmlns="http://schemas.openxmlformats.org/spreadsheetml/2006/main" count="113" uniqueCount="36">
  <si>
    <t>Total Expenses for Q3</t>
  </si>
  <si>
    <t>Conference</t>
  </si>
  <si>
    <t>Luxembourg</t>
  </si>
  <si>
    <t>Frankfurt</t>
  </si>
  <si>
    <t>Dubai</t>
  </si>
  <si>
    <t>Official meeting</t>
  </si>
  <si>
    <t>London</t>
  </si>
  <si>
    <t>Washington</t>
  </si>
  <si>
    <t>Accommodation/Meals</t>
  </si>
  <si>
    <t>Taxi/Car</t>
  </si>
  <si>
    <t>Rail</t>
  </si>
  <si>
    <t>Air</t>
  </si>
  <si>
    <t>To</t>
  </si>
  <si>
    <t>From</t>
  </si>
  <si>
    <t>Total Cost £</t>
  </si>
  <si>
    <t>Other (Incluiding Hospitality Given)</t>
  </si>
  <si>
    <t>Travel</t>
  </si>
  <si>
    <t>Purpose</t>
  </si>
  <si>
    <t>Destination</t>
  </si>
  <si>
    <t>Dates</t>
  </si>
  <si>
    <t>Oct to Dec 2014</t>
  </si>
  <si>
    <t>Expenses:</t>
  </si>
  <si>
    <t>Total Expenses for Q2</t>
  </si>
  <si>
    <t>Cambridge</t>
  </si>
  <si>
    <t>July to Sept 2014</t>
  </si>
  <si>
    <t>Paris conference on 2 June - conference organisers contributed some of the costs of rail ticket and hotel accommodation and costs shown above are after deducting the contribution</t>
  </si>
  <si>
    <t>Footnote:</t>
  </si>
  <si>
    <t>Total Expenses for Q1</t>
  </si>
  <si>
    <t>Beijing</t>
  </si>
  <si>
    <t>Paris</t>
  </si>
  <si>
    <t>Director giving speech</t>
  </si>
  <si>
    <t>Jersey</t>
  </si>
  <si>
    <t>Hospitality</t>
  </si>
  <si>
    <t>April-June 2014</t>
  </si>
  <si>
    <t>David Green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</si>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</sst>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horizontal="right" vertical="center" wrapText="1"/>
    </xf>
    <xf numFmtId="14" fontId="0" fillId="0" borderId="4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/>
    <xf numFmtId="4" fontId="0" fillId="0" borderId="3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0" fontId="0" fillId="2" borderId="9" xfId="0" applyFill="1" applyBorder="1" applyAlignment="1">
      <alignment horizont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I70" sqref="I70"/>
    </sheetView>
  </sheetViews>
  <sheetFormatPr defaultRowHeight="15" x14ac:dyDescent="0.25"/>
  <cols>
    <col min="1" max="1" width="13" customWidth="1"/>
    <col min="2" max="2" width="12" bestFit="1" customWidth="1"/>
    <col min="3" max="3" width="15.7109375" bestFit="1" customWidth="1"/>
    <col min="4" max="4" width="21.42578125" customWidth="1"/>
    <col min="5" max="5" width="8.140625" bestFit="1" customWidth="1"/>
    <col min="6" max="6" width="5.5703125" bestFit="1" customWidth="1"/>
    <col min="7" max="7" width="8.28515625" bestFit="1" customWidth="1"/>
    <col min="8" max="8" width="22" bestFit="1" customWidth="1"/>
    <col min="9" max="9" width="17.140625" customWidth="1"/>
    <col min="10" max="10" width="11.140625" bestFit="1" customWidth="1"/>
  </cols>
  <sheetData>
    <row r="1" spans="1:10" x14ac:dyDescent="0.25">
      <c r="A1" s="26" t="s">
        <v>35</v>
      </c>
      <c r="B1" s="26" t="s">
        <v>34</v>
      </c>
      <c r="C1" s="26"/>
    </row>
    <row r="2" spans="1:10" x14ac:dyDescent="0.25">
      <c r="A2" s="26" t="s">
        <v>21</v>
      </c>
      <c r="B2" s="26"/>
      <c r="C2" s="26" t="s">
        <v>33</v>
      </c>
    </row>
    <row r="4" spans="1:10" ht="30.75" thickBot="1" x14ac:dyDescent="0.3">
      <c r="A4" s="25" t="s">
        <v>19</v>
      </c>
      <c r="B4" s="24"/>
      <c r="C4" s="20" t="s">
        <v>18</v>
      </c>
      <c r="D4" s="20" t="s">
        <v>17</v>
      </c>
      <c r="E4" s="23" t="s">
        <v>16</v>
      </c>
      <c r="F4" s="23"/>
      <c r="G4" s="23"/>
      <c r="H4" s="23"/>
      <c r="I4" s="22" t="s">
        <v>15</v>
      </c>
      <c r="J4" s="21" t="s">
        <v>14</v>
      </c>
    </row>
    <row r="5" spans="1:10" x14ac:dyDescent="0.25">
      <c r="A5" s="20" t="s">
        <v>13</v>
      </c>
      <c r="B5" s="20" t="s">
        <v>12</v>
      </c>
      <c r="C5" s="20"/>
      <c r="D5" s="19"/>
      <c r="E5" s="18" t="s">
        <v>11</v>
      </c>
      <c r="F5" s="17" t="s">
        <v>10</v>
      </c>
      <c r="G5" s="17" t="s">
        <v>9</v>
      </c>
      <c r="H5" s="17" t="s">
        <v>8</v>
      </c>
      <c r="I5" s="16"/>
      <c r="J5" s="15"/>
    </row>
    <row r="6" spans="1:10" x14ac:dyDescent="0.25">
      <c r="A6" s="11">
        <v>41736</v>
      </c>
      <c r="B6" s="11">
        <v>41736</v>
      </c>
      <c r="C6" s="8" t="s">
        <v>6</v>
      </c>
      <c r="D6" s="10" t="s">
        <v>5</v>
      </c>
      <c r="E6" s="14"/>
      <c r="F6" s="13"/>
      <c r="G6" s="13"/>
      <c r="H6" s="13"/>
      <c r="I6" s="12">
        <v>60</v>
      </c>
      <c r="J6" s="3">
        <f>SUM(E6:I6)</f>
        <v>60</v>
      </c>
    </row>
    <row r="7" spans="1:10" x14ac:dyDescent="0.25">
      <c r="A7" s="11">
        <v>41752</v>
      </c>
      <c r="B7" s="11">
        <v>41752</v>
      </c>
      <c r="C7" s="8" t="s">
        <v>6</v>
      </c>
      <c r="D7" s="10" t="s">
        <v>5</v>
      </c>
      <c r="E7" s="14"/>
      <c r="F7" s="13"/>
      <c r="G7" s="13">
        <v>12</v>
      </c>
      <c r="H7" s="13"/>
      <c r="I7" s="12"/>
      <c r="J7" s="3">
        <f>SUM(E7:I7)</f>
        <v>12</v>
      </c>
    </row>
    <row r="8" spans="1:10" x14ac:dyDescent="0.25">
      <c r="A8" s="11">
        <v>41757</v>
      </c>
      <c r="B8" s="11">
        <v>41757</v>
      </c>
      <c r="C8" s="8" t="s">
        <v>6</v>
      </c>
      <c r="D8" s="10" t="s">
        <v>5</v>
      </c>
      <c r="E8" s="14"/>
      <c r="F8" s="13"/>
      <c r="G8" s="13"/>
      <c r="H8" s="13"/>
      <c r="I8" s="12">
        <v>57.42</v>
      </c>
      <c r="J8" s="3">
        <f>SUM(E8:I8)</f>
        <v>57.42</v>
      </c>
    </row>
    <row r="9" spans="1:10" x14ac:dyDescent="0.25">
      <c r="A9" s="11">
        <v>41727</v>
      </c>
      <c r="B9" s="11">
        <v>41727</v>
      </c>
      <c r="C9" s="8" t="s">
        <v>6</v>
      </c>
      <c r="D9" s="10" t="s">
        <v>5</v>
      </c>
      <c r="E9" s="6"/>
      <c r="F9" s="5"/>
      <c r="G9" s="5">
        <v>43.05</v>
      </c>
      <c r="H9" s="13"/>
      <c r="I9" s="12"/>
      <c r="J9" s="3">
        <f>SUM(E9:I9)</f>
        <v>43.05</v>
      </c>
    </row>
    <row r="10" spans="1:10" x14ac:dyDescent="0.25">
      <c r="A10" s="11">
        <v>41759</v>
      </c>
      <c r="B10" s="11">
        <v>41759</v>
      </c>
      <c r="C10" s="8" t="s">
        <v>6</v>
      </c>
      <c r="D10" s="10" t="s">
        <v>5</v>
      </c>
      <c r="E10" s="6"/>
      <c r="F10" s="5"/>
      <c r="G10" s="5">
        <v>43.05</v>
      </c>
      <c r="H10" s="13"/>
      <c r="I10" s="4">
        <f>60</f>
        <v>60</v>
      </c>
      <c r="J10" s="3">
        <f>SUM(E10:I10)</f>
        <v>103.05</v>
      </c>
    </row>
    <row r="11" spans="1:10" x14ac:dyDescent="0.25">
      <c r="A11" s="11">
        <v>41761</v>
      </c>
      <c r="B11" s="11">
        <v>41761</v>
      </c>
      <c r="C11" s="8" t="s">
        <v>6</v>
      </c>
      <c r="D11" s="10" t="s">
        <v>32</v>
      </c>
      <c r="E11" s="6"/>
      <c r="F11" s="5"/>
      <c r="G11" s="5"/>
      <c r="H11" s="5"/>
      <c r="I11" s="4">
        <v>81.23</v>
      </c>
      <c r="J11" s="3">
        <f>SUM(E11:I11)</f>
        <v>81.23</v>
      </c>
    </row>
    <row r="12" spans="1:10" x14ac:dyDescent="0.25">
      <c r="A12" s="11">
        <v>41767</v>
      </c>
      <c r="B12" s="11">
        <v>41767</v>
      </c>
      <c r="C12" s="8" t="s">
        <v>6</v>
      </c>
      <c r="D12" s="10" t="s">
        <v>32</v>
      </c>
      <c r="E12" s="6"/>
      <c r="F12" s="5"/>
      <c r="G12" s="5"/>
      <c r="H12" s="5"/>
      <c r="I12" s="4">
        <v>29.4</v>
      </c>
      <c r="J12" s="3">
        <f>SUM(E12:I12)</f>
        <v>29.4</v>
      </c>
    </row>
    <row r="13" spans="1:10" x14ac:dyDescent="0.25">
      <c r="A13" s="11">
        <v>41770</v>
      </c>
      <c r="B13" s="11">
        <v>41772</v>
      </c>
      <c r="C13" s="8" t="s">
        <v>31</v>
      </c>
      <c r="D13" s="10" t="s">
        <v>5</v>
      </c>
      <c r="E13" s="6">
        <v>196.25</v>
      </c>
      <c r="F13" s="5"/>
      <c r="G13" s="5">
        <f>50+18+16+31.35</f>
        <v>115.35</v>
      </c>
      <c r="H13" s="5">
        <f>198.78+0.17+12.75+28.52</f>
        <v>240.22</v>
      </c>
      <c r="I13" s="4">
        <f>228</f>
        <v>228</v>
      </c>
      <c r="J13" s="3">
        <f>SUM(E13:I13)</f>
        <v>779.82</v>
      </c>
    </row>
    <row r="14" spans="1:10" x14ac:dyDescent="0.25">
      <c r="A14" s="11">
        <v>41779</v>
      </c>
      <c r="B14" s="11">
        <v>41779</v>
      </c>
      <c r="C14" s="8" t="s">
        <v>6</v>
      </c>
      <c r="D14" s="10" t="s">
        <v>1</v>
      </c>
      <c r="E14" s="6"/>
      <c r="F14" s="5"/>
      <c r="G14" s="5">
        <f>12.5+13.6</f>
        <v>26.1</v>
      </c>
      <c r="H14" s="5"/>
      <c r="I14" s="4">
        <v>88.17</v>
      </c>
      <c r="J14" s="3">
        <f>SUM(E14:I14)</f>
        <v>114.27000000000001</v>
      </c>
    </row>
    <row r="15" spans="1:10" x14ac:dyDescent="0.25">
      <c r="A15" s="11">
        <v>41787</v>
      </c>
      <c r="B15" s="11">
        <v>41787</v>
      </c>
      <c r="C15" s="8" t="s">
        <v>6</v>
      </c>
      <c r="D15" s="10" t="s">
        <v>30</v>
      </c>
      <c r="E15" s="6"/>
      <c r="F15" s="5"/>
      <c r="G15" s="5">
        <v>13</v>
      </c>
      <c r="H15" s="5"/>
      <c r="I15" s="4"/>
      <c r="J15" s="3">
        <f>SUM(E15:I15)</f>
        <v>13</v>
      </c>
    </row>
    <row r="16" spans="1:10" x14ac:dyDescent="0.25">
      <c r="A16" s="11">
        <v>41789</v>
      </c>
      <c r="B16" s="11">
        <v>41789</v>
      </c>
      <c r="C16" s="8" t="s">
        <v>6</v>
      </c>
      <c r="D16" s="10" t="s">
        <v>5</v>
      </c>
      <c r="E16" s="6"/>
      <c r="F16" s="5"/>
      <c r="G16" s="5"/>
      <c r="H16" s="5"/>
      <c r="I16" s="4">
        <v>62.89</v>
      </c>
      <c r="J16" s="3">
        <f>SUM(E16:I16)</f>
        <v>62.89</v>
      </c>
    </row>
    <row r="17" spans="1:10" x14ac:dyDescent="0.25">
      <c r="A17" s="11">
        <v>41792</v>
      </c>
      <c r="B17" s="11">
        <v>41794</v>
      </c>
      <c r="C17" s="8" t="s">
        <v>29</v>
      </c>
      <c r="D17" s="10" t="s">
        <v>1</v>
      </c>
      <c r="E17" s="6"/>
      <c r="F17" s="5">
        <f>312.9+30.5-250</f>
        <v>93.399999999999977</v>
      </c>
      <c r="G17" s="5">
        <f>18.37+11.98+23.16</f>
        <v>53.510000000000005</v>
      </c>
      <c r="H17" s="5">
        <f>701.83+2.38-397.7</f>
        <v>306.51000000000005</v>
      </c>
      <c r="I17" s="4">
        <f>25.96+5.51</f>
        <v>31.47</v>
      </c>
      <c r="J17" s="3">
        <f>SUM(E17:I17)</f>
        <v>484.89</v>
      </c>
    </row>
    <row r="18" spans="1:10" x14ac:dyDescent="0.25">
      <c r="A18" s="11">
        <v>41803</v>
      </c>
      <c r="B18" s="11">
        <v>41810</v>
      </c>
      <c r="C18" s="8" t="s">
        <v>28</v>
      </c>
      <c r="D18" s="10" t="s">
        <v>1</v>
      </c>
      <c r="E18" s="6">
        <f>4314.35+518.7</f>
        <v>4833.05</v>
      </c>
      <c r="F18" s="5"/>
      <c r="G18" s="5">
        <f>89.85+89.85</f>
        <v>179.7</v>
      </c>
      <c r="H18" s="5">
        <f>268.24+443.26+206.4</f>
        <v>917.9</v>
      </c>
      <c r="I18" s="4">
        <f>228+0.17+13.33</f>
        <v>241.5</v>
      </c>
      <c r="J18" s="3">
        <f>SUM(E18:I18)</f>
        <v>6172.15</v>
      </c>
    </row>
    <row r="19" spans="1:10" x14ac:dyDescent="0.25">
      <c r="A19" s="11"/>
      <c r="B19" s="11"/>
      <c r="C19" s="8"/>
      <c r="D19" s="10"/>
      <c r="E19" s="6"/>
      <c r="F19" s="5"/>
      <c r="G19" s="5"/>
      <c r="H19" s="5"/>
      <c r="I19" s="4"/>
      <c r="J19" s="3"/>
    </row>
    <row r="20" spans="1:10" x14ac:dyDescent="0.25">
      <c r="A20" s="11"/>
      <c r="B20" s="11"/>
      <c r="C20" s="8"/>
      <c r="D20" s="10"/>
      <c r="E20" s="6"/>
      <c r="F20" s="5"/>
      <c r="G20" s="5"/>
      <c r="H20" s="5"/>
      <c r="I20" s="4"/>
      <c r="J20" s="3"/>
    </row>
    <row r="21" spans="1:10" x14ac:dyDescent="0.25">
      <c r="A21" s="11"/>
      <c r="B21" s="11"/>
      <c r="C21" s="8"/>
      <c r="D21" s="10"/>
      <c r="E21" s="6"/>
      <c r="F21" s="5"/>
      <c r="G21" s="5"/>
      <c r="H21" s="5"/>
      <c r="I21" s="4"/>
      <c r="J21" s="3"/>
    </row>
    <row r="22" spans="1:10" x14ac:dyDescent="0.25">
      <c r="A22" s="11"/>
      <c r="B22" s="11"/>
      <c r="C22" s="8"/>
      <c r="D22" s="10"/>
      <c r="E22" s="6"/>
      <c r="F22" s="5"/>
      <c r="G22" s="5"/>
      <c r="H22" s="5"/>
      <c r="I22" s="4"/>
      <c r="J22" s="3"/>
    </row>
    <row r="23" spans="1:10" x14ac:dyDescent="0.25">
      <c r="A23" s="11"/>
      <c r="B23" s="11"/>
      <c r="C23" s="8"/>
      <c r="D23" s="10"/>
      <c r="E23" s="6"/>
      <c r="F23" s="5"/>
      <c r="G23" s="5"/>
      <c r="H23" s="5"/>
      <c r="I23" s="4"/>
      <c r="J23" s="3"/>
    </row>
    <row r="24" spans="1:10" x14ac:dyDescent="0.25">
      <c r="A24" s="9"/>
      <c r="B24" s="9"/>
      <c r="C24" s="8"/>
      <c r="D24" s="7"/>
      <c r="E24" s="6"/>
      <c r="F24" s="5"/>
      <c r="G24" s="5"/>
      <c r="H24" s="5"/>
      <c r="I24" s="4"/>
      <c r="J24" s="3"/>
    </row>
    <row r="25" spans="1:10" x14ac:dyDescent="0.25">
      <c r="A25" s="9"/>
      <c r="B25" s="9"/>
      <c r="C25" s="8"/>
      <c r="D25" s="7"/>
      <c r="E25" s="6"/>
      <c r="F25" s="5"/>
      <c r="G25" s="5"/>
      <c r="H25" s="5"/>
      <c r="I25" s="4"/>
      <c r="J25" s="3"/>
    </row>
    <row r="27" spans="1:10" x14ac:dyDescent="0.25">
      <c r="H27" s="2" t="s">
        <v>27</v>
      </c>
      <c r="I27" s="2"/>
      <c r="J27" s="1">
        <f>SUM(J6:J26)</f>
        <v>8013.17</v>
      </c>
    </row>
    <row r="28" spans="1:10" x14ac:dyDescent="0.25">
      <c r="A28" s="36"/>
    </row>
    <row r="29" spans="1:10" x14ac:dyDescent="0.25">
      <c r="A29" s="36" t="s">
        <v>26</v>
      </c>
    </row>
    <row r="30" spans="1:10" x14ac:dyDescent="0.25">
      <c r="A30" t="s">
        <v>25</v>
      </c>
    </row>
    <row r="33" spans="1:10" x14ac:dyDescent="0.25">
      <c r="A33" s="26" t="s">
        <v>21</v>
      </c>
      <c r="B33" s="26"/>
      <c r="C33" s="26" t="s">
        <v>24</v>
      </c>
    </row>
    <row r="35" spans="1:10" ht="30.75" thickBot="1" x14ac:dyDescent="0.3">
      <c r="A35" s="25" t="s">
        <v>19</v>
      </c>
      <c r="B35" s="24"/>
      <c r="C35" s="20" t="s">
        <v>18</v>
      </c>
      <c r="D35" s="20" t="s">
        <v>17</v>
      </c>
      <c r="E35" s="23" t="s">
        <v>16</v>
      </c>
      <c r="F35" s="23"/>
      <c r="G35" s="23"/>
      <c r="H35" s="23"/>
      <c r="I35" s="22" t="s">
        <v>15</v>
      </c>
      <c r="J35" s="21" t="s">
        <v>14</v>
      </c>
    </row>
    <row r="36" spans="1:10" x14ac:dyDescent="0.25">
      <c r="A36" s="20" t="s">
        <v>13</v>
      </c>
      <c r="B36" s="20" t="s">
        <v>12</v>
      </c>
      <c r="C36" s="20"/>
      <c r="D36" s="19"/>
      <c r="E36" s="18" t="s">
        <v>11</v>
      </c>
      <c r="F36" s="17" t="s">
        <v>10</v>
      </c>
      <c r="G36" s="17" t="s">
        <v>9</v>
      </c>
      <c r="H36" s="35" t="s">
        <v>8</v>
      </c>
      <c r="I36" s="16"/>
      <c r="J36" s="15"/>
    </row>
    <row r="37" spans="1:10" x14ac:dyDescent="0.25">
      <c r="A37" s="11">
        <v>41828</v>
      </c>
      <c r="B37" s="11">
        <f>A37</f>
        <v>41828</v>
      </c>
      <c r="C37" s="8" t="s">
        <v>6</v>
      </c>
      <c r="D37" s="34" t="s">
        <v>5</v>
      </c>
      <c r="E37" s="14"/>
      <c r="F37" s="13"/>
      <c r="G37" s="13">
        <v>12</v>
      </c>
      <c r="H37" s="13"/>
      <c r="I37" s="12"/>
      <c r="J37" s="3">
        <f>SUM(E37:I37)</f>
        <v>12</v>
      </c>
    </row>
    <row r="38" spans="1:10" x14ac:dyDescent="0.25">
      <c r="A38" s="11">
        <v>41841</v>
      </c>
      <c r="B38" s="11">
        <f>A38</f>
        <v>41841</v>
      </c>
      <c r="C38" s="8" t="s">
        <v>6</v>
      </c>
      <c r="D38" s="34" t="s">
        <v>5</v>
      </c>
      <c r="E38" s="14"/>
      <c r="F38" s="13"/>
      <c r="G38" s="13"/>
      <c r="H38" s="13">
        <v>30.05</v>
      </c>
      <c r="I38" s="12"/>
      <c r="J38" s="3">
        <f>SUM(E38:I38)</f>
        <v>30.05</v>
      </c>
    </row>
    <row r="39" spans="1:10" x14ac:dyDescent="0.25">
      <c r="A39" s="11">
        <v>41844</v>
      </c>
      <c r="B39" s="11">
        <f>A39</f>
        <v>41844</v>
      </c>
      <c r="C39" s="8" t="s">
        <v>6</v>
      </c>
      <c r="D39" s="10" t="s">
        <v>5</v>
      </c>
      <c r="E39" s="14"/>
      <c r="F39" s="13"/>
      <c r="G39" s="13"/>
      <c r="H39" s="13"/>
      <c r="I39" s="12">
        <v>60</v>
      </c>
      <c r="J39" s="3">
        <f>SUM(E39:I39)</f>
        <v>60</v>
      </c>
    </row>
    <row r="40" spans="1:10" x14ac:dyDescent="0.25">
      <c r="A40" s="11">
        <v>41849</v>
      </c>
      <c r="B40" s="11">
        <f>A40</f>
        <v>41849</v>
      </c>
      <c r="C40" s="8" t="s">
        <v>6</v>
      </c>
      <c r="D40" s="10" t="s">
        <v>5</v>
      </c>
      <c r="E40" s="6"/>
      <c r="F40" s="5"/>
      <c r="G40" s="5"/>
      <c r="H40" s="5"/>
      <c r="I40" s="4">
        <v>60</v>
      </c>
      <c r="J40" s="3">
        <f>SUM(E40:I40)</f>
        <v>60</v>
      </c>
    </row>
    <row r="41" spans="1:10" x14ac:dyDescent="0.25">
      <c r="A41" s="11">
        <v>41864</v>
      </c>
      <c r="B41" s="11">
        <f>A41</f>
        <v>41864</v>
      </c>
      <c r="C41" s="8" t="s">
        <v>6</v>
      </c>
      <c r="D41" s="10" t="s">
        <v>5</v>
      </c>
      <c r="E41" s="6"/>
      <c r="F41" s="5"/>
      <c r="G41" s="5">
        <f>10+7.5+6</f>
        <v>23.5</v>
      </c>
      <c r="H41" s="5"/>
      <c r="I41" s="4"/>
      <c r="J41" s="3">
        <f>SUM(E41:I41)</f>
        <v>23.5</v>
      </c>
    </row>
    <row r="42" spans="1:10" x14ac:dyDescent="0.25">
      <c r="A42" s="11">
        <v>41879</v>
      </c>
      <c r="B42" s="11">
        <f>A42</f>
        <v>41879</v>
      </c>
      <c r="C42" s="8" t="s">
        <v>6</v>
      </c>
      <c r="D42" s="10" t="s">
        <v>5</v>
      </c>
      <c r="E42" s="6"/>
      <c r="F42" s="5"/>
      <c r="G42" s="5"/>
      <c r="H42" s="5"/>
      <c r="I42" s="4">
        <v>56.59</v>
      </c>
      <c r="J42" s="3">
        <f>SUM(E42:I42)</f>
        <v>56.59</v>
      </c>
    </row>
    <row r="43" spans="1:10" x14ac:dyDescent="0.25">
      <c r="A43" s="11">
        <v>41883</v>
      </c>
      <c r="B43" s="11">
        <v>41884</v>
      </c>
      <c r="C43" s="33" t="s">
        <v>23</v>
      </c>
      <c r="D43" s="32" t="s">
        <v>1</v>
      </c>
      <c r="E43" s="31"/>
      <c r="F43" s="30"/>
      <c r="G43" s="30">
        <f>68.8+13.76</f>
        <v>82.56</v>
      </c>
      <c r="H43" s="30">
        <v>333</v>
      </c>
      <c r="I43" s="29">
        <v>112</v>
      </c>
      <c r="J43" s="3">
        <f>SUM(E43:I43)</f>
        <v>527.55999999999995</v>
      </c>
    </row>
    <row r="44" spans="1:10" x14ac:dyDescent="0.25">
      <c r="A44" s="11">
        <v>41886</v>
      </c>
      <c r="B44" s="11">
        <f>A44</f>
        <v>41886</v>
      </c>
      <c r="C44" s="8" t="s">
        <v>6</v>
      </c>
      <c r="D44" s="10" t="s">
        <v>5</v>
      </c>
      <c r="E44" s="6"/>
      <c r="F44" s="5"/>
      <c r="G44" s="5">
        <v>7</v>
      </c>
      <c r="H44" s="28"/>
      <c r="I44" s="27"/>
      <c r="J44" s="3">
        <f>SUM(E44:I44)</f>
        <v>7</v>
      </c>
    </row>
    <row r="45" spans="1:10" x14ac:dyDescent="0.25">
      <c r="A45" s="11">
        <v>41892</v>
      </c>
      <c r="B45" s="11">
        <f>A45</f>
        <v>41892</v>
      </c>
      <c r="C45" s="8" t="s">
        <v>6</v>
      </c>
      <c r="D45" s="10" t="s">
        <v>5</v>
      </c>
      <c r="E45" s="6"/>
      <c r="F45" s="5"/>
      <c r="G45" s="5"/>
      <c r="H45" s="5"/>
      <c r="I45" s="4">
        <v>60</v>
      </c>
      <c r="J45" s="3">
        <f>SUM(E45:I45)</f>
        <v>60</v>
      </c>
    </row>
    <row r="46" spans="1:10" x14ac:dyDescent="0.25">
      <c r="A46" s="11">
        <v>41894</v>
      </c>
      <c r="B46" s="11">
        <f>A46</f>
        <v>41894</v>
      </c>
      <c r="C46" s="8" t="s">
        <v>6</v>
      </c>
      <c r="D46" s="10" t="s">
        <v>5</v>
      </c>
      <c r="E46" s="6"/>
      <c r="F46" s="5"/>
      <c r="G46" s="5">
        <v>8</v>
      </c>
      <c r="H46" s="5"/>
      <c r="I46" s="4"/>
      <c r="J46" s="3">
        <f>SUM(E46:I46)</f>
        <v>8</v>
      </c>
    </row>
    <row r="47" spans="1:10" x14ac:dyDescent="0.25">
      <c r="A47" s="11"/>
      <c r="B47" s="11"/>
      <c r="C47" s="8"/>
      <c r="D47" s="10"/>
      <c r="E47" s="6"/>
      <c r="F47" s="5"/>
      <c r="G47" s="5"/>
      <c r="H47" s="5"/>
      <c r="I47" s="4"/>
      <c r="J47" s="3"/>
    </row>
    <row r="48" spans="1:10" x14ac:dyDescent="0.25">
      <c r="A48" s="11"/>
      <c r="B48" s="11"/>
      <c r="C48" s="8"/>
      <c r="D48" s="10"/>
      <c r="E48" s="6"/>
      <c r="F48" s="5"/>
      <c r="G48" s="5"/>
      <c r="H48" s="5"/>
      <c r="I48" s="4"/>
      <c r="J48" s="3"/>
    </row>
    <row r="49" spans="1:10" x14ac:dyDescent="0.25">
      <c r="A49" s="11"/>
      <c r="B49" s="11"/>
      <c r="C49" s="8"/>
      <c r="D49" s="10"/>
      <c r="E49" s="6"/>
      <c r="F49" s="5"/>
      <c r="G49" s="5"/>
      <c r="H49" s="5"/>
      <c r="I49" s="4"/>
      <c r="J49" s="3"/>
    </row>
    <row r="50" spans="1:10" x14ac:dyDescent="0.25">
      <c r="A50" s="11"/>
      <c r="B50" s="11"/>
      <c r="C50" s="8"/>
      <c r="D50" s="10"/>
      <c r="E50" s="6"/>
      <c r="F50" s="5"/>
      <c r="G50" s="5"/>
      <c r="H50" s="5"/>
      <c r="I50" s="4"/>
      <c r="J50" s="3"/>
    </row>
    <row r="51" spans="1:10" x14ac:dyDescent="0.25">
      <c r="A51" s="11"/>
      <c r="B51" s="11"/>
      <c r="C51" s="8"/>
      <c r="D51" s="10"/>
      <c r="E51" s="6"/>
      <c r="F51" s="5"/>
      <c r="G51" s="5"/>
      <c r="H51" s="5"/>
      <c r="I51" s="4"/>
      <c r="J51" s="3"/>
    </row>
    <row r="52" spans="1:10" x14ac:dyDescent="0.25">
      <c r="A52" s="9"/>
      <c r="B52" s="9"/>
      <c r="C52" s="8"/>
      <c r="D52" s="7"/>
      <c r="E52" s="6"/>
      <c r="F52" s="5"/>
      <c r="G52" s="5"/>
      <c r="H52" s="5"/>
      <c r="I52" s="4"/>
      <c r="J52" s="3"/>
    </row>
    <row r="53" spans="1:10" x14ac:dyDescent="0.25">
      <c r="A53" s="9"/>
      <c r="B53" s="9"/>
      <c r="C53" s="8"/>
      <c r="D53" s="7"/>
      <c r="E53" s="6"/>
      <c r="F53" s="5"/>
      <c r="G53" s="5"/>
      <c r="H53" s="5"/>
      <c r="I53" s="4"/>
      <c r="J53" s="3"/>
    </row>
    <row r="55" spans="1:10" x14ac:dyDescent="0.25">
      <c r="H55" s="2" t="s">
        <v>22</v>
      </c>
      <c r="I55" s="2"/>
      <c r="J55" s="1">
        <f>SUM(J37:J54)</f>
        <v>844.69999999999993</v>
      </c>
    </row>
    <row r="56" spans="1:10" x14ac:dyDescent="0.25">
      <c r="A56" s="26" t="s">
        <v>21</v>
      </c>
      <c r="B56" s="26"/>
      <c r="C56" s="26" t="s">
        <v>20</v>
      </c>
    </row>
    <row r="58" spans="1:10" ht="30.75" thickBot="1" x14ac:dyDescent="0.3">
      <c r="A58" s="25" t="s">
        <v>19</v>
      </c>
      <c r="B58" s="24"/>
      <c r="C58" s="20" t="s">
        <v>18</v>
      </c>
      <c r="D58" s="20" t="s">
        <v>17</v>
      </c>
      <c r="E58" s="23" t="s">
        <v>16</v>
      </c>
      <c r="F58" s="23"/>
      <c r="G58" s="23"/>
      <c r="H58" s="23"/>
      <c r="I58" s="22" t="s">
        <v>15</v>
      </c>
      <c r="J58" s="21" t="s">
        <v>14</v>
      </c>
    </row>
    <row r="59" spans="1:10" x14ac:dyDescent="0.25">
      <c r="A59" s="20" t="s">
        <v>13</v>
      </c>
      <c r="B59" s="20" t="s">
        <v>12</v>
      </c>
      <c r="C59" s="20"/>
      <c r="D59" s="19"/>
      <c r="E59" s="18" t="s">
        <v>11</v>
      </c>
      <c r="F59" s="17" t="s">
        <v>10</v>
      </c>
      <c r="G59" s="17" t="s">
        <v>9</v>
      </c>
      <c r="H59" s="17" t="s">
        <v>8</v>
      </c>
      <c r="I59" s="16"/>
      <c r="J59" s="15"/>
    </row>
    <row r="60" spans="1:10" x14ac:dyDescent="0.25">
      <c r="A60" s="11">
        <v>41919</v>
      </c>
      <c r="B60" s="11">
        <f>A60</f>
        <v>41919</v>
      </c>
      <c r="C60" s="8" t="s">
        <v>6</v>
      </c>
      <c r="D60" s="10" t="s">
        <v>5</v>
      </c>
      <c r="E60" s="14"/>
      <c r="F60" s="13"/>
      <c r="G60" s="13"/>
      <c r="H60" s="13"/>
      <c r="I60" s="12">
        <v>51.81</v>
      </c>
      <c r="J60" s="3">
        <f>SUM(E60:I60)</f>
        <v>51.81</v>
      </c>
    </row>
    <row r="61" spans="1:10" x14ac:dyDescent="0.25">
      <c r="A61" s="11">
        <v>41920</v>
      </c>
      <c r="B61" s="11">
        <f>A61</f>
        <v>41920</v>
      </c>
      <c r="C61" s="8" t="s">
        <v>6</v>
      </c>
      <c r="D61" s="10" t="s">
        <v>5</v>
      </c>
      <c r="E61" s="14"/>
      <c r="F61" s="13"/>
      <c r="G61" s="13">
        <f>13.8</f>
        <v>13.8</v>
      </c>
      <c r="H61" s="13"/>
      <c r="I61" s="12"/>
      <c r="J61" s="3">
        <f>SUM(E61:I61)</f>
        <v>13.8</v>
      </c>
    </row>
    <row r="62" spans="1:10" x14ac:dyDescent="0.25">
      <c r="A62" s="11">
        <v>41922</v>
      </c>
      <c r="B62" s="11">
        <f>A62</f>
        <v>41922</v>
      </c>
      <c r="C62" s="8" t="s">
        <v>6</v>
      </c>
      <c r="D62" s="10" t="s">
        <v>5</v>
      </c>
      <c r="E62" s="14"/>
      <c r="F62" s="13"/>
      <c r="G62" s="13">
        <v>6</v>
      </c>
      <c r="H62" s="13"/>
      <c r="I62" s="12"/>
      <c r="J62" s="3">
        <f>SUM(E62:I62)</f>
        <v>6</v>
      </c>
    </row>
    <row r="63" spans="1:10" x14ac:dyDescent="0.25">
      <c r="A63" s="11">
        <v>41927</v>
      </c>
      <c r="B63" s="11">
        <v>41934</v>
      </c>
      <c r="C63" s="8" t="s">
        <v>7</v>
      </c>
      <c r="D63" s="10" t="s">
        <v>5</v>
      </c>
      <c r="E63" s="14">
        <f>672.1+3326.51+0.95</f>
        <v>3999.56</v>
      </c>
      <c r="F63" s="13"/>
      <c r="G63" s="13">
        <f>44.97+59.36+89.85+96.1+7.9</f>
        <v>298.17999999999995</v>
      </c>
      <c r="H63" s="13">
        <f>26.07+5.25+12.61+120.25+68.6+95.11+342.4+337.44+1.56+1.56+1.56+1.56+617.18</f>
        <v>1631.1499999999996</v>
      </c>
      <c r="I63" s="12"/>
      <c r="J63" s="3">
        <f>SUM(E63:I63)</f>
        <v>5928.8899999999994</v>
      </c>
    </row>
    <row r="64" spans="1:10" x14ac:dyDescent="0.25">
      <c r="A64" s="11">
        <v>41935</v>
      </c>
      <c r="B64" s="11">
        <f>A64</f>
        <v>41935</v>
      </c>
      <c r="C64" s="8" t="s">
        <v>6</v>
      </c>
      <c r="D64" s="10" t="s">
        <v>5</v>
      </c>
      <c r="E64" s="6"/>
      <c r="F64" s="5"/>
      <c r="G64" s="5">
        <v>13.5</v>
      </c>
      <c r="H64" s="5"/>
      <c r="I64" s="4"/>
      <c r="J64" s="3">
        <f>SUM(E64:I64)</f>
        <v>13.5</v>
      </c>
    </row>
    <row r="65" spans="1:10" x14ac:dyDescent="0.25">
      <c r="A65" s="11">
        <v>41961</v>
      </c>
      <c r="B65" s="11">
        <f>A65</f>
        <v>41961</v>
      </c>
      <c r="C65" s="8" t="s">
        <v>6</v>
      </c>
      <c r="D65" s="10" t="s">
        <v>5</v>
      </c>
      <c r="E65" s="6"/>
      <c r="F65" s="5"/>
      <c r="G65" s="5">
        <f>43.05</f>
        <v>43.05</v>
      </c>
      <c r="H65" s="5"/>
      <c r="I65" s="4"/>
      <c r="J65" s="3">
        <f>SUM(E65:I65)</f>
        <v>43.05</v>
      </c>
    </row>
    <row r="66" spans="1:10" x14ac:dyDescent="0.25">
      <c r="A66" s="11">
        <v>41964</v>
      </c>
      <c r="B66" s="11">
        <v>41970</v>
      </c>
      <c r="C66" s="8" t="s">
        <v>4</v>
      </c>
      <c r="D66" s="10" t="s">
        <v>1</v>
      </c>
      <c r="E66" s="6">
        <v>1938.2</v>
      </c>
      <c r="F66" s="5"/>
      <c r="G66" s="5">
        <f>6.08+89.85+89.85+7.9</f>
        <v>193.67999999999998</v>
      </c>
      <c r="H66" s="5">
        <f>27.25+13.36+57.28+92.81+120.25</f>
        <v>310.95</v>
      </c>
      <c r="I66" s="4">
        <v>730.99</v>
      </c>
      <c r="J66" s="3">
        <f>SUM(E66:I66)</f>
        <v>3173.8199999999997</v>
      </c>
    </row>
    <row r="67" spans="1:10" x14ac:dyDescent="0.25">
      <c r="A67" s="11">
        <v>41973</v>
      </c>
      <c r="B67" s="11">
        <f>A67</f>
        <v>41973</v>
      </c>
      <c r="C67" s="8" t="s">
        <v>3</v>
      </c>
      <c r="D67" s="10" t="s">
        <v>1</v>
      </c>
      <c r="E67" s="6">
        <v>584.16</v>
      </c>
      <c r="F67" s="5"/>
      <c r="G67" s="5">
        <v>29.4</v>
      </c>
      <c r="H67" s="5">
        <v>975.15</v>
      </c>
      <c r="I67" s="4"/>
      <c r="J67" s="3">
        <f>SUM(E67:I67)</f>
        <v>1588.71</v>
      </c>
    </row>
    <row r="68" spans="1:10" x14ac:dyDescent="0.25">
      <c r="A68" s="11">
        <v>41974</v>
      </c>
      <c r="B68" s="11">
        <v>41976</v>
      </c>
      <c r="C68" s="8" t="s">
        <v>2</v>
      </c>
      <c r="D68" s="10" t="s">
        <v>1</v>
      </c>
      <c r="E68" s="6"/>
      <c r="F68" s="5"/>
      <c r="G68" s="5">
        <f>34.65+34.84+50.1+20.85</f>
        <v>140.44</v>
      </c>
      <c r="H68" s="5">
        <f>2.29</f>
        <v>2.29</v>
      </c>
      <c r="I68" s="4"/>
      <c r="J68" s="3">
        <f>SUM(E68:I68)</f>
        <v>142.72999999999999</v>
      </c>
    </row>
    <row r="69" spans="1:10" x14ac:dyDescent="0.25">
      <c r="A69" s="11"/>
      <c r="B69" s="11"/>
      <c r="C69" s="8"/>
      <c r="D69" s="10"/>
      <c r="E69" s="6"/>
      <c r="F69" s="5"/>
      <c r="G69" s="5"/>
      <c r="H69" s="5"/>
      <c r="I69" s="4"/>
      <c r="J69" s="3"/>
    </row>
    <row r="70" spans="1:10" x14ac:dyDescent="0.25">
      <c r="A70" s="11"/>
      <c r="B70" s="11"/>
      <c r="C70" s="8"/>
      <c r="D70" s="10"/>
      <c r="E70" s="6"/>
      <c r="F70" s="5"/>
      <c r="G70" s="5"/>
      <c r="H70" s="5"/>
      <c r="I70" s="4"/>
      <c r="J70" s="3"/>
    </row>
    <row r="71" spans="1:10" x14ac:dyDescent="0.25">
      <c r="A71" s="11"/>
      <c r="B71" s="11"/>
      <c r="C71" s="8"/>
      <c r="D71" s="10"/>
      <c r="E71" s="6"/>
      <c r="F71" s="5"/>
      <c r="G71" s="5"/>
      <c r="H71" s="5"/>
      <c r="I71" s="4"/>
      <c r="J71" s="3"/>
    </row>
    <row r="72" spans="1:10" x14ac:dyDescent="0.25">
      <c r="A72" s="11"/>
      <c r="B72" s="11"/>
      <c r="C72" s="8"/>
      <c r="D72" s="10"/>
      <c r="E72" s="6"/>
      <c r="F72" s="5"/>
      <c r="G72" s="5"/>
      <c r="H72" s="5"/>
      <c r="I72" s="4"/>
      <c r="J72" s="3"/>
    </row>
    <row r="73" spans="1:10" x14ac:dyDescent="0.25">
      <c r="A73" s="11"/>
      <c r="B73" s="11"/>
      <c r="C73" s="8"/>
      <c r="D73" s="10"/>
      <c r="E73" s="6"/>
      <c r="F73" s="5"/>
      <c r="G73" s="5"/>
      <c r="H73" s="5"/>
      <c r="I73" s="4"/>
      <c r="J73" s="3"/>
    </row>
    <row r="74" spans="1:10" x14ac:dyDescent="0.25">
      <c r="A74" s="9"/>
      <c r="B74" s="9"/>
      <c r="C74" s="8"/>
      <c r="D74" s="7"/>
      <c r="E74" s="6"/>
      <c r="F74" s="5"/>
      <c r="G74" s="5"/>
      <c r="H74" s="5"/>
      <c r="I74" s="4"/>
      <c r="J74" s="3"/>
    </row>
    <row r="75" spans="1:10" x14ac:dyDescent="0.25">
      <c r="A75" s="9"/>
      <c r="B75" s="9"/>
      <c r="C75" s="8"/>
      <c r="D75" s="7"/>
      <c r="E75" s="6"/>
      <c r="F75" s="5"/>
      <c r="G75" s="5"/>
      <c r="H75" s="5"/>
      <c r="I75" s="4"/>
      <c r="J75" s="3"/>
    </row>
    <row r="77" spans="1:10" x14ac:dyDescent="0.25">
      <c r="H77" s="2" t="s">
        <v>0</v>
      </c>
      <c r="I77" s="2"/>
      <c r="J77" s="1">
        <f>SUM(J60:J76)</f>
        <v>10962.309999999998</v>
      </c>
    </row>
  </sheetData>
  <mergeCells count="9">
    <mergeCell ref="H77:I77"/>
    <mergeCell ref="A4:B4"/>
    <mergeCell ref="E4:H4"/>
    <mergeCell ref="A35:B35"/>
    <mergeCell ref="E35:H35"/>
    <mergeCell ref="H55:I55"/>
    <mergeCell ref="A58:B58"/>
    <mergeCell ref="E58:H58"/>
    <mergeCell ref="H27:I2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Sheet9</vt:lpstr>
    </vt:vector>
  </TitlesOfParts>
  <Company>Serious Fraud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Smart</dc:creator>
  <cp:lastModifiedBy>Anne Smart</cp:lastModifiedBy>
  <dcterms:created xsi:type="dcterms:W3CDTF">2015-03-17T14:06:17Z</dcterms:created>
  <dcterms:modified xsi:type="dcterms:W3CDTF">2015-03-17T14:06:30Z</dcterms:modified>
</cp:coreProperties>
</file>